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_Németh Gergely\Honlap közérdekű adatok\"/>
    </mc:Choice>
  </mc:AlternateContent>
  <bookViews>
    <workbookView xWindow="0" yWindow="0" windowWidth="28800" windowHeight="12330" activeTab="1"/>
  </bookViews>
  <sheets>
    <sheet name="FT-ban" sheetId="1" r:id="rId1"/>
    <sheet name="KEREKÍTVE" sheetId="4" r:id="rId2"/>
  </sheets>
  <calcPr calcId="162913"/>
</workbook>
</file>

<file path=xl/calcChain.xml><?xml version="1.0" encoding="utf-8"?>
<calcChain xmlns="http://schemas.openxmlformats.org/spreadsheetml/2006/main">
  <c r="D20" i="4" l="1"/>
  <c r="E20" i="4"/>
  <c r="D19" i="4"/>
  <c r="H19" i="4"/>
  <c r="D15" i="4"/>
  <c r="D14" i="4"/>
  <c r="G18" i="4"/>
  <c r="C20" i="4"/>
  <c r="C18" i="4"/>
  <c r="H15" i="4"/>
  <c r="H14" i="4"/>
  <c r="H13" i="4"/>
  <c r="H18" i="4" s="1"/>
  <c r="G15" i="4"/>
  <c r="G20" i="4" s="1"/>
  <c r="G14" i="4"/>
  <c r="G13" i="4"/>
  <c r="F15" i="4"/>
  <c r="F20" i="4" s="1"/>
  <c r="F14" i="4"/>
  <c r="F19" i="4" s="1"/>
  <c r="F13" i="4"/>
  <c r="E15" i="4"/>
  <c r="E14" i="4"/>
  <c r="E19" i="4" s="1"/>
  <c r="E13" i="4"/>
  <c r="E18" i="4" s="1"/>
  <c r="D13" i="4"/>
  <c r="D18" i="4" s="1"/>
  <c r="D17" i="4" s="1"/>
  <c r="C14" i="4"/>
  <c r="C19" i="4" s="1"/>
  <c r="C13" i="4"/>
  <c r="H10" i="4"/>
  <c r="H20" i="4" s="1"/>
  <c r="H9" i="4"/>
  <c r="H8" i="4"/>
  <c r="G10" i="4"/>
  <c r="G9" i="4"/>
  <c r="G19" i="4" s="1"/>
  <c r="G17" i="4" s="1"/>
  <c r="G8" i="4"/>
  <c r="F9" i="4"/>
  <c r="F8" i="4"/>
  <c r="F18" i="4" s="1"/>
  <c r="F17" i="4" s="1"/>
  <c r="E9" i="4"/>
  <c r="E8" i="4"/>
  <c r="D9" i="4"/>
  <c r="D8" i="4"/>
  <c r="C9" i="4"/>
  <c r="C8" i="4"/>
  <c r="H17" i="4" l="1"/>
  <c r="E17" i="4"/>
  <c r="C17" i="4"/>
  <c r="C17" i="1"/>
  <c r="D17" i="1"/>
  <c r="E17" i="1"/>
  <c r="F17" i="1"/>
  <c r="G17" i="1"/>
  <c r="B13" i="1"/>
  <c r="B17" i="1"/>
  <c r="E15" i="1"/>
  <c r="F15" i="1"/>
  <c r="G15" i="1"/>
  <c r="E14" i="1"/>
  <c r="F14" i="1"/>
  <c r="G14" i="1"/>
  <c r="E13" i="1"/>
  <c r="F13" i="1"/>
  <c r="G13" i="1"/>
  <c r="D14" i="1" l="1"/>
  <c r="D15" i="1"/>
  <c r="D13" i="1"/>
  <c r="C14" i="1"/>
  <c r="C15" i="1"/>
  <c r="C13" i="1"/>
  <c r="B14" i="1"/>
  <c r="B15" i="1"/>
</calcChain>
</file>

<file path=xl/sharedStrings.xml><?xml version="1.0" encoding="utf-8"?>
<sst xmlns="http://schemas.openxmlformats.org/spreadsheetml/2006/main" count="86" uniqueCount="20">
  <si>
    <t>Megnevezés</t>
  </si>
  <si>
    <t>2018.</t>
  </si>
  <si>
    <t>2019.</t>
  </si>
  <si>
    <t>2020.</t>
  </si>
  <si>
    <t>2021.</t>
  </si>
  <si>
    <t>2022.</t>
  </si>
  <si>
    <t>2023.</t>
  </si>
  <si>
    <t>Foglalkoztatotti átlag létszám</t>
  </si>
  <si>
    <t>Személyi jellegű juttatások összesen</t>
  </si>
  <si>
    <t>Vezetőknek, vezető tisztségviselőknek nyújtott juttatások</t>
  </si>
  <si>
    <t>munkabér</t>
  </si>
  <si>
    <t>költségtérítés (munkábajárás)</t>
  </si>
  <si>
    <t>rendszeres juttatások (cafetéria)</t>
  </si>
  <si>
    <t>Egyéb alkalmazottaknak nyújtott juttatások</t>
  </si>
  <si>
    <t>ebből:</t>
  </si>
  <si>
    <t>-</t>
  </si>
  <si>
    <t>Mindösszesen</t>
  </si>
  <si>
    <t>egység</t>
  </si>
  <si>
    <t>fő</t>
  </si>
  <si>
    <t>e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</si>
</sst>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[$Ft-40E]_-;\-* #,##0\ [$Ft-40E]_-;_-* &quot;-&quot;??\ [$Ft-40E]_-;_-@_-"/>
    <numFmt numFmtId="165" formatCode="#,##0.0_ ;\-#,##0.0\ 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/>
    <xf numFmtId="0" fontId="2" fillId="0" borderId="5" xfId="0" applyFont="1" applyBorder="1"/>
    <xf numFmtId="0" fontId="0" fillId="0" borderId="5" xfId="0" applyBorder="1"/>
    <xf numFmtId="0" fontId="0" fillId="0" borderId="7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2" xfId="0" applyFont="1" applyBorder="1"/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Normal="100" workbookViewId="0">
      <selection activeCell="A35" sqref="A35"/>
    </sheetView>
  </sheetViews>
  <sheetFormatPr defaultRowHeight="15" x14ac:dyDescent="0.25"/>
  <cols>
    <col min="1" max="1" width="53.5703125" bestFit="1" customWidth="1"/>
    <col min="2" max="7" width="15.7109375" style="1" customWidth="1"/>
  </cols>
  <sheetData>
    <row r="1" spans="1:7" ht="15.75" thickBot="1" x14ac:dyDescent="0.3"/>
    <row r="2" spans="1:7" ht="18" customHeight="1" x14ac:dyDescent="0.25">
      <c r="A2" s="2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</row>
    <row r="3" spans="1:7" ht="18" customHeight="1" x14ac:dyDescent="0.25">
      <c r="A3" s="3" t="s">
        <v>7</v>
      </c>
      <c r="B3" s="22">
        <v>59.1</v>
      </c>
      <c r="C3" s="22">
        <v>55.84</v>
      </c>
      <c r="D3" s="22">
        <v>55.1</v>
      </c>
      <c r="E3" s="22">
        <v>55.3</v>
      </c>
      <c r="F3" s="22">
        <v>57.1</v>
      </c>
      <c r="G3" s="23">
        <v>59.2</v>
      </c>
    </row>
    <row r="4" spans="1:7" ht="18" customHeight="1" x14ac:dyDescent="0.25">
      <c r="A4" s="4"/>
      <c r="B4" s="8"/>
      <c r="C4" s="8"/>
      <c r="D4" s="8"/>
      <c r="E4" s="8"/>
      <c r="F4" s="8"/>
      <c r="G4" s="9"/>
    </row>
    <row r="5" spans="1:7" ht="18" customHeight="1" x14ac:dyDescent="0.25">
      <c r="A5" s="3" t="s">
        <v>8</v>
      </c>
      <c r="B5" s="10" t="s">
        <v>15</v>
      </c>
      <c r="C5" s="10" t="s">
        <v>15</v>
      </c>
      <c r="D5" s="10" t="s">
        <v>15</v>
      </c>
      <c r="E5" s="10" t="s">
        <v>15</v>
      </c>
      <c r="F5" s="10" t="s">
        <v>15</v>
      </c>
      <c r="G5" s="11" t="s">
        <v>15</v>
      </c>
    </row>
    <row r="6" spans="1:7" ht="18" customHeight="1" x14ac:dyDescent="0.25">
      <c r="A6" s="4" t="s">
        <v>14</v>
      </c>
      <c r="B6" s="8"/>
      <c r="C6" s="8"/>
      <c r="D6" s="8"/>
      <c r="E6" s="8"/>
      <c r="F6" s="8"/>
      <c r="G6" s="9"/>
    </row>
    <row r="7" spans="1:7" ht="18" customHeight="1" x14ac:dyDescent="0.25">
      <c r="A7" s="3" t="s">
        <v>9</v>
      </c>
      <c r="B7" s="10" t="s">
        <v>15</v>
      </c>
      <c r="C7" s="10" t="s">
        <v>15</v>
      </c>
      <c r="D7" s="10" t="s">
        <v>15</v>
      </c>
      <c r="E7" s="10" t="s">
        <v>15</v>
      </c>
      <c r="F7" s="10" t="s">
        <v>15</v>
      </c>
      <c r="G7" s="11" t="s">
        <v>15</v>
      </c>
    </row>
    <row r="8" spans="1:7" ht="18" customHeight="1" x14ac:dyDescent="0.25">
      <c r="A8" s="4" t="s">
        <v>10</v>
      </c>
      <c r="B8" s="8">
        <v>39432026</v>
      </c>
      <c r="C8" s="8">
        <v>41164032</v>
      </c>
      <c r="D8" s="8">
        <v>48591968</v>
      </c>
      <c r="E8" s="8">
        <v>53082385</v>
      </c>
      <c r="F8" s="8">
        <v>75585447</v>
      </c>
      <c r="G8" s="9">
        <v>69618754</v>
      </c>
    </row>
    <row r="9" spans="1:7" ht="18" customHeight="1" x14ac:dyDescent="0.25">
      <c r="A9" s="4" t="s">
        <v>12</v>
      </c>
      <c r="B9" s="8">
        <v>360000</v>
      </c>
      <c r="C9" s="8">
        <v>350000</v>
      </c>
      <c r="D9" s="8">
        <v>440000</v>
      </c>
      <c r="E9" s="8">
        <v>837500</v>
      </c>
      <c r="F9" s="8">
        <v>510000</v>
      </c>
      <c r="G9" s="9">
        <v>1090000</v>
      </c>
    </row>
    <row r="10" spans="1:7" ht="18" customHeight="1" x14ac:dyDescent="0.25">
      <c r="A10" s="4" t="s">
        <v>11</v>
      </c>
      <c r="B10" s="8">
        <v>0</v>
      </c>
      <c r="C10" s="8">
        <v>0</v>
      </c>
      <c r="D10" s="8">
        <v>0</v>
      </c>
      <c r="E10" s="8">
        <v>0</v>
      </c>
      <c r="F10" s="8">
        <v>31746</v>
      </c>
      <c r="G10" s="9">
        <v>379236</v>
      </c>
    </row>
    <row r="11" spans="1:7" ht="18" customHeight="1" x14ac:dyDescent="0.25">
      <c r="A11" s="4"/>
      <c r="B11" s="8"/>
      <c r="C11" s="8"/>
      <c r="D11" s="8"/>
      <c r="E11" s="8"/>
      <c r="F11" s="8"/>
      <c r="G11" s="9"/>
    </row>
    <row r="12" spans="1:7" ht="18" customHeight="1" x14ac:dyDescent="0.25">
      <c r="A12" s="3" t="s">
        <v>13</v>
      </c>
      <c r="B12" s="10" t="s">
        <v>15</v>
      </c>
      <c r="C12" s="10" t="s">
        <v>15</v>
      </c>
      <c r="D12" s="10" t="s">
        <v>15</v>
      </c>
      <c r="E12" s="10" t="s">
        <v>15</v>
      </c>
      <c r="F12" s="10" t="s">
        <v>15</v>
      </c>
      <c r="G12" s="11" t="s">
        <v>15</v>
      </c>
    </row>
    <row r="13" spans="1:7" ht="18" customHeight="1" x14ac:dyDescent="0.25">
      <c r="A13" s="4" t="s">
        <v>10</v>
      </c>
      <c r="B13" s="8">
        <f>B18-B8</f>
        <v>135899636</v>
      </c>
      <c r="C13" s="8">
        <f t="shared" ref="B13:G14" si="0">C18-C8</f>
        <v>141372890</v>
      </c>
      <c r="D13" s="8">
        <f t="shared" si="0"/>
        <v>164832866</v>
      </c>
      <c r="E13" s="8">
        <f t="shared" si="0"/>
        <v>172392215</v>
      </c>
      <c r="F13" s="8">
        <f t="shared" si="0"/>
        <v>196048574</v>
      </c>
      <c r="G13" s="9">
        <f t="shared" si="0"/>
        <v>219195532</v>
      </c>
    </row>
    <row r="14" spans="1:7" ht="18" customHeight="1" x14ac:dyDescent="0.25">
      <c r="A14" s="4" t="s">
        <v>12</v>
      </c>
      <c r="B14" s="8">
        <f t="shared" si="0"/>
        <v>2536023</v>
      </c>
      <c r="C14" s="8">
        <f t="shared" ref="C14:G14" si="1">C19-C9</f>
        <v>2435000</v>
      </c>
      <c r="D14" s="8">
        <f t="shared" si="1"/>
        <v>3002500</v>
      </c>
      <c r="E14" s="8">
        <f t="shared" si="1"/>
        <v>4612500</v>
      </c>
      <c r="F14" s="8">
        <f t="shared" si="1"/>
        <v>2487500</v>
      </c>
      <c r="G14" s="9">
        <f t="shared" si="1"/>
        <v>5825000</v>
      </c>
    </row>
    <row r="15" spans="1:7" ht="18" customHeight="1" thickBot="1" x14ac:dyDescent="0.3">
      <c r="A15" s="5" t="s">
        <v>11</v>
      </c>
      <c r="B15" s="12">
        <f>B20-B10</f>
        <v>0</v>
      </c>
      <c r="C15" s="12">
        <f t="shared" ref="C15:G15" si="2">C20-C10</f>
        <v>222030</v>
      </c>
      <c r="D15" s="12">
        <f t="shared" si="2"/>
        <v>719000</v>
      </c>
      <c r="E15" s="12">
        <f t="shared" si="2"/>
        <v>857056</v>
      </c>
      <c r="F15" s="12">
        <f t="shared" si="2"/>
        <v>1168655</v>
      </c>
      <c r="G15" s="13">
        <f t="shared" si="2"/>
        <v>1737801</v>
      </c>
    </row>
    <row r="16" spans="1:7" ht="15.75" thickBot="1" x14ac:dyDescent="0.3"/>
    <row r="17" spans="1:7" ht="18" customHeight="1" x14ac:dyDescent="0.25">
      <c r="A17" s="15" t="s">
        <v>16</v>
      </c>
      <c r="B17" s="16">
        <f>SUM(B18:B20)</f>
        <v>178227685</v>
      </c>
      <c r="C17" s="16">
        <f t="shared" ref="C17:G17" si="3">SUM(C18:C20)</f>
        <v>185543952</v>
      </c>
      <c r="D17" s="16">
        <f t="shared" si="3"/>
        <v>217586334</v>
      </c>
      <c r="E17" s="16">
        <f t="shared" si="3"/>
        <v>231781656</v>
      </c>
      <c r="F17" s="16">
        <f t="shared" si="3"/>
        <v>275831922</v>
      </c>
      <c r="G17" s="17">
        <f t="shared" si="3"/>
        <v>297846323</v>
      </c>
    </row>
    <row r="18" spans="1:7" ht="18" customHeight="1" x14ac:dyDescent="0.25">
      <c r="A18" s="4" t="s">
        <v>10</v>
      </c>
      <c r="B18" s="8">
        <v>175331662</v>
      </c>
      <c r="C18" s="8">
        <v>182536922</v>
      </c>
      <c r="D18" s="8">
        <v>213424834</v>
      </c>
      <c r="E18" s="8">
        <v>225474600</v>
      </c>
      <c r="F18" s="8">
        <v>271634021</v>
      </c>
      <c r="G18" s="9">
        <v>288814286</v>
      </c>
    </row>
    <row r="19" spans="1:7" ht="18" customHeight="1" x14ac:dyDescent="0.25">
      <c r="A19" s="4" t="s">
        <v>12</v>
      </c>
      <c r="B19" s="8">
        <v>2896023</v>
      </c>
      <c r="C19" s="8">
        <v>2785000</v>
      </c>
      <c r="D19" s="8">
        <v>3442500</v>
      </c>
      <c r="E19" s="8">
        <v>5450000</v>
      </c>
      <c r="F19" s="8">
        <v>2997500</v>
      </c>
      <c r="G19" s="9">
        <v>6915000</v>
      </c>
    </row>
    <row r="20" spans="1:7" ht="18" customHeight="1" thickBot="1" x14ac:dyDescent="0.3">
      <c r="A20" s="5" t="s">
        <v>11</v>
      </c>
      <c r="B20" s="12">
        <v>0</v>
      </c>
      <c r="C20" s="12">
        <v>222030</v>
      </c>
      <c r="D20" s="12">
        <v>719000</v>
      </c>
      <c r="E20" s="12">
        <v>857056</v>
      </c>
      <c r="F20" s="12">
        <v>1200401</v>
      </c>
      <c r="G20" s="13">
        <v>2117037</v>
      </c>
    </row>
    <row r="24" spans="1:7" x14ac:dyDescent="0.25">
      <c r="B24" s="14"/>
    </row>
  </sheetData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zoomScaleNormal="100" workbookViewId="0">
      <selection activeCell="L15" sqref="L15"/>
    </sheetView>
  </sheetViews>
  <sheetFormatPr defaultRowHeight="15" x14ac:dyDescent="0.25"/>
  <cols>
    <col min="1" max="1" width="53.5703125" bestFit="1" customWidth="1"/>
    <col min="2" max="2" width="14.85546875" customWidth="1"/>
    <col min="3" max="8" width="15.7109375" style="1" customWidth="1"/>
  </cols>
  <sheetData>
    <row r="1" spans="1:8" ht="15.75" thickBot="1" x14ac:dyDescent="0.3"/>
    <row r="2" spans="1:8" ht="18" customHeight="1" x14ac:dyDescent="0.25">
      <c r="A2" s="2" t="s">
        <v>0</v>
      </c>
      <c r="B2" s="18" t="s">
        <v>17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7" t="s">
        <v>6</v>
      </c>
    </row>
    <row r="3" spans="1:8" ht="18" customHeight="1" x14ac:dyDescent="0.25">
      <c r="A3" s="3" t="s">
        <v>7</v>
      </c>
      <c r="B3" s="19" t="s">
        <v>18</v>
      </c>
      <c r="C3" s="22">
        <v>59.1</v>
      </c>
      <c r="D3" s="22">
        <v>55.84</v>
      </c>
      <c r="E3" s="22">
        <v>55.1</v>
      </c>
      <c r="F3" s="22">
        <v>55.3</v>
      </c>
      <c r="G3" s="22">
        <v>57.1</v>
      </c>
      <c r="H3" s="23">
        <v>59.2</v>
      </c>
    </row>
    <row r="4" spans="1:8" ht="18" customHeight="1" x14ac:dyDescent="0.25">
      <c r="A4" s="4"/>
      <c r="B4" s="20"/>
      <c r="C4" s="8"/>
      <c r="D4" s="8"/>
      <c r="E4" s="8"/>
      <c r="F4" s="8"/>
      <c r="G4" s="8"/>
      <c r="H4" s="9"/>
    </row>
    <row r="5" spans="1:8" ht="18" customHeight="1" x14ac:dyDescent="0.25">
      <c r="A5" s="3" t="s">
        <v>8</v>
      </c>
      <c r="B5" s="19"/>
      <c r="C5" s="10"/>
      <c r="D5" s="10"/>
      <c r="E5" s="10"/>
      <c r="F5" s="10"/>
      <c r="G5" s="10"/>
      <c r="H5" s="11"/>
    </row>
    <row r="6" spans="1:8" ht="18" customHeight="1" x14ac:dyDescent="0.25">
      <c r="A6" s="4" t="s">
        <v>14</v>
      </c>
      <c r="B6" s="20"/>
      <c r="C6" s="8"/>
      <c r="D6" s="8"/>
      <c r="E6" s="8"/>
      <c r="F6" s="8"/>
      <c r="G6" s="8"/>
      <c r="H6" s="9"/>
    </row>
    <row r="7" spans="1:8" ht="18" customHeight="1" x14ac:dyDescent="0.25">
      <c r="A7" s="3" t="s">
        <v>9</v>
      </c>
      <c r="B7" s="19"/>
      <c r="C7" s="10" t="s">
        <v>15</v>
      </c>
      <c r="D7" s="10" t="s">
        <v>15</v>
      </c>
      <c r="E7" s="10" t="s">
        <v>15</v>
      </c>
      <c r="F7" s="10" t="s">
        <v>15</v>
      </c>
      <c r="G7" s="10" t="s">
        <v>15</v>
      </c>
      <c r="H7" s="11" t="s">
        <v>15</v>
      </c>
    </row>
    <row r="8" spans="1:8" ht="18" customHeight="1" x14ac:dyDescent="0.25">
      <c r="A8" s="4" t="s">
        <v>10</v>
      </c>
      <c r="B8" s="20" t="s">
        <v>19</v>
      </c>
      <c r="C8" s="24">
        <f>39432026/1000</f>
        <v>39432.025999999998</v>
      </c>
      <c r="D8" s="24">
        <f>41164032/1000</f>
        <v>41164.031999999999</v>
      </c>
      <c r="E8" s="24">
        <f>48591968/1000</f>
        <v>48591.968000000001</v>
      </c>
      <c r="F8" s="24">
        <f>53082385/1000</f>
        <v>53082.385000000002</v>
      </c>
      <c r="G8" s="24">
        <f>75585447/1000</f>
        <v>75585.447</v>
      </c>
      <c r="H8" s="25">
        <f>69618754/1000</f>
        <v>69618.754000000001</v>
      </c>
    </row>
    <row r="9" spans="1:8" ht="18" customHeight="1" x14ac:dyDescent="0.25">
      <c r="A9" s="4" t="s">
        <v>12</v>
      </c>
      <c r="B9" s="20" t="s">
        <v>19</v>
      </c>
      <c r="C9" s="24">
        <f>360000/1000</f>
        <v>360</v>
      </c>
      <c r="D9" s="24">
        <f>350000/1000</f>
        <v>350</v>
      </c>
      <c r="E9" s="24">
        <f>440000/1000</f>
        <v>440</v>
      </c>
      <c r="F9" s="24">
        <f>837500/1000</f>
        <v>837.5</v>
      </c>
      <c r="G9" s="24">
        <f>510000/1000</f>
        <v>510</v>
      </c>
      <c r="H9" s="25">
        <f>1090000/1000</f>
        <v>1090</v>
      </c>
    </row>
    <row r="10" spans="1:8" ht="18" customHeight="1" x14ac:dyDescent="0.25">
      <c r="A10" s="4" t="s">
        <v>11</v>
      </c>
      <c r="B10" s="20" t="s">
        <v>19</v>
      </c>
      <c r="C10" s="24">
        <v>0</v>
      </c>
      <c r="D10" s="24">
        <v>0</v>
      </c>
      <c r="E10" s="24">
        <v>0</v>
      </c>
      <c r="F10" s="24">
        <v>0</v>
      </c>
      <c r="G10" s="24">
        <f>31746/1000</f>
        <v>31.745999999999999</v>
      </c>
      <c r="H10" s="25">
        <f>379236/1000</f>
        <v>379.23599999999999</v>
      </c>
    </row>
    <row r="11" spans="1:8" ht="18" customHeight="1" x14ac:dyDescent="0.25">
      <c r="A11" s="4"/>
      <c r="B11" s="20"/>
      <c r="C11" s="24"/>
      <c r="D11" s="24"/>
      <c r="E11" s="24"/>
      <c r="F11" s="24"/>
      <c r="G11" s="24"/>
      <c r="H11" s="25"/>
    </row>
    <row r="12" spans="1:8" ht="18" customHeight="1" x14ac:dyDescent="0.25">
      <c r="A12" s="3" t="s">
        <v>13</v>
      </c>
      <c r="B12" s="20"/>
      <c r="C12" s="26" t="s">
        <v>15</v>
      </c>
      <c r="D12" s="26" t="s">
        <v>15</v>
      </c>
      <c r="E12" s="26" t="s">
        <v>15</v>
      </c>
      <c r="F12" s="26" t="s">
        <v>15</v>
      </c>
      <c r="G12" s="26" t="s">
        <v>15</v>
      </c>
      <c r="H12" s="27" t="s">
        <v>15</v>
      </c>
    </row>
    <row r="13" spans="1:8" ht="18" customHeight="1" x14ac:dyDescent="0.25">
      <c r="A13" s="4" t="s">
        <v>10</v>
      </c>
      <c r="B13" s="20" t="s">
        <v>19</v>
      </c>
      <c r="C13" s="24">
        <f>135899636/1000</f>
        <v>135899.636</v>
      </c>
      <c r="D13" s="24">
        <f>141372890/1000</f>
        <v>141372.89000000001</v>
      </c>
      <c r="E13" s="24">
        <f>164832866/1000</f>
        <v>164832.86600000001</v>
      </c>
      <c r="F13" s="24">
        <f>172392215/1000</f>
        <v>172392.215</v>
      </c>
      <c r="G13" s="24">
        <f>196048574/1000</f>
        <v>196048.57399999999</v>
      </c>
      <c r="H13" s="25">
        <f>219195532/1000</f>
        <v>219195.53200000001</v>
      </c>
    </row>
    <row r="14" spans="1:8" ht="18" customHeight="1" x14ac:dyDescent="0.25">
      <c r="A14" s="4" t="s">
        <v>12</v>
      </c>
      <c r="B14" s="20" t="s">
        <v>19</v>
      </c>
      <c r="C14" s="24">
        <f>2536023/1000</f>
        <v>2536.0230000000001</v>
      </c>
      <c r="D14" s="24">
        <f>2435000/1000</f>
        <v>2435</v>
      </c>
      <c r="E14" s="24">
        <f>3002500/1000</f>
        <v>3002.5</v>
      </c>
      <c r="F14" s="24">
        <f>4612500/1000</f>
        <v>4612.5</v>
      </c>
      <c r="G14" s="24">
        <f>2487500/1000</f>
        <v>2487.5</v>
      </c>
      <c r="H14" s="25">
        <f>5825000/1000</f>
        <v>5825</v>
      </c>
    </row>
    <row r="15" spans="1:8" ht="18" customHeight="1" thickBot="1" x14ac:dyDescent="0.3">
      <c r="A15" s="5" t="s">
        <v>11</v>
      </c>
      <c r="B15" s="21" t="s">
        <v>19</v>
      </c>
      <c r="C15" s="28">
        <v>0</v>
      </c>
      <c r="D15" s="28">
        <f>222030/1000</f>
        <v>222.03</v>
      </c>
      <c r="E15" s="28">
        <f>719000/1000</f>
        <v>719</v>
      </c>
      <c r="F15" s="28">
        <f>857056/1000</f>
        <v>857.05600000000004</v>
      </c>
      <c r="G15" s="28">
        <f>1168655/1000</f>
        <v>1168.655</v>
      </c>
      <c r="H15" s="29">
        <f>1737801/1000</f>
        <v>1737.8009999999999</v>
      </c>
    </row>
    <row r="16" spans="1:8" ht="15.75" thickBot="1" x14ac:dyDescent="0.3">
      <c r="B16" s="1"/>
      <c r="C16" s="30"/>
      <c r="D16" s="30"/>
      <c r="E16" s="30"/>
      <c r="F16" s="30"/>
      <c r="G16" s="30"/>
      <c r="H16" s="30"/>
    </row>
    <row r="17" spans="1:8" ht="18" customHeight="1" x14ac:dyDescent="0.25">
      <c r="A17" s="15" t="s">
        <v>16</v>
      </c>
      <c r="B17" s="18" t="s">
        <v>19</v>
      </c>
      <c r="C17" s="31">
        <f>SUM(C18:C20)</f>
        <v>178227.685</v>
      </c>
      <c r="D17" s="31">
        <f t="shared" ref="D17:H17" si="0">SUM(D18:D20)</f>
        <v>185543.95200000002</v>
      </c>
      <c r="E17" s="31">
        <f t="shared" si="0"/>
        <v>217586.334</v>
      </c>
      <c r="F17" s="31">
        <f t="shared" si="0"/>
        <v>231781.65600000002</v>
      </c>
      <c r="G17" s="31">
        <f t="shared" si="0"/>
        <v>275831.92200000002</v>
      </c>
      <c r="H17" s="32">
        <f t="shared" si="0"/>
        <v>297846.32300000003</v>
      </c>
    </row>
    <row r="18" spans="1:8" ht="18" customHeight="1" x14ac:dyDescent="0.25">
      <c r="A18" s="4" t="s">
        <v>10</v>
      </c>
      <c r="B18" s="20" t="s">
        <v>19</v>
      </c>
      <c r="C18" s="24">
        <f>C13+C8</f>
        <v>175331.66200000001</v>
      </c>
      <c r="D18" s="24">
        <f t="shared" ref="D18:H18" si="1">D13+D8</f>
        <v>182536.92200000002</v>
      </c>
      <c r="E18" s="24">
        <f t="shared" si="1"/>
        <v>213424.834</v>
      </c>
      <c r="F18" s="24">
        <f t="shared" si="1"/>
        <v>225474.6</v>
      </c>
      <c r="G18" s="24">
        <f t="shared" si="1"/>
        <v>271634.02100000001</v>
      </c>
      <c r="H18" s="25">
        <f t="shared" si="1"/>
        <v>288814.28600000002</v>
      </c>
    </row>
    <row r="19" spans="1:8" ht="18" customHeight="1" x14ac:dyDescent="0.25">
      <c r="A19" s="4" t="s">
        <v>12</v>
      </c>
      <c r="B19" s="20" t="s">
        <v>19</v>
      </c>
      <c r="C19" s="24">
        <f t="shared" ref="C19:H20" si="2">C14+C9</f>
        <v>2896.0230000000001</v>
      </c>
      <c r="D19" s="24">
        <f t="shared" si="2"/>
        <v>2785</v>
      </c>
      <c r="E19" s="24">
        <f t="shared" si="2"/>
        <v>3442.5</v>
      </c>
      <c r="F19" s="24">
        <f t="shared" si="2"/>
        <v>5450</v>
      </c>
      <c r="G19" s="24">
        <f t="shared" si="2"/>
        <v>2997.5</v>
      </c>
      <c r="H19" s="25">
        <f t="shared" si="2"/>
        <v>6915</v>
      </c>
    </row>
    <row r="20" spans="1:8" ht="18" customHeight="1" thickBot="1" x14ac:dyDescent="0.3">
      <c r="A20" s="5" t="s">
        <v>11</v>
      </c>
      <c r="B20" s="21" t="s">
        <v>19</v>
      </c>
      <c r="C20" s="28">
        <f t="shared" si="2"/>
        <v>0</v>
      </c>
      <c r="D20" s="28">
        <f t="shared" si="2"/>
        <v>222.03</v>
      </c>
      <c r="E20" s="28">
        <f t="shared" si="2"/>
        <v>719</v>
      </c>
      <c r="F20" s="28">
        <f t="shared" si="2"/>
        <v>857.05600000000004</v>
      </c>
      <c r="G20" s="28">
        <f t="shared" si="2"/>
        <v>1200.4010000000001</v>
      </c>
      <c r="H20" s="29">
        <f t="shared" si="2"/>
        <v>2117.0369999999998</v>
      </c>
    </row>
    <row r="24" spans="1:8" x14ac:dyDescent="0.25">
      <c r="C24" s="14"/>
    </row>
  </sheetData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FT-ban</vt:lpstr>
      <vt:lpstr>KEREKÍTVE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Agora</cp:lastModifiedBy>
  <cp:lastPrinted>2024-04-04T12:36:45Z</cp:lastPrinted>
  <dcterms:created xsi:type="dcterms:W3CDTF">2024-04-04T09:43:56Z</dcterms:created>
  <dcterms:modified xsi:type="dcterms:W3CDTF">2024-04-05T11:49:38Z</dcterms:modified>
</cp:coreProperties>
</file>